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28680" yWindow="-120" windowWidth="20730" windowHeight="11040" tabRatio="845"/>
  </bookViews>
  <sheets>
    <sheet name="Formato 5" sheetId="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ENTE_PUBLICO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4" i="6" l="1"/>
  <c r="G73" i="6"/>
  <c r="G68" i="6"/>
  <c r="G67" i="6" s="1"/>
  <c r="G61" i="6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4" i="6"/>
  <c r="F45" i="6"/>
  <c r="F37" i="6"/>
  <c r="F35" i="6"/>
  <c r="F28" i="6"/>
  <c r="F16" i="6"/>
  <c r="E75" i="6"/>
  <c r="E67" i="6"/>
  <c r="E54" i="6"/>
  <c r="E45" i="6"/>
  <c r="E37" i="6"/>
  <c r="E35" i="6"/>
  <c r="E28" i="6"/>
  <c r="E16" i="6"/>
  <c r="D75" i="6"/>
  <c r="D67" i="6"/>
  <c r="D54" i="6"/>
  <c r="D45" i="6"/>
  <c r="D37" i="6"/>
  <c r="D35" i="6"/>
  <c r="D28" i="6"/>
  <c r="D16" i="6"/>
  <c r="C75" i="6"/>
  <c r="C67" i="6"/>
  <c r="C54" i="6"/>
  <c r="C45" i="6"/>
  <c r="C37" i="6"/>
  <c r="C35" i="6"/>
  <c r="C28" i="6"/>
  <c r="C16" i="6"/>
  <c r="B75" i="6"/>
  <c r="B67" i="6"/>
  <c r="B54" i="6"/>
  <c r="B45" i="6"/>
  <c r="B37" i="6"/>
  <c r="B35" i="6"/>
  <c r="B28" i="6"/>
  <c r="B16" i="6"/>
  <c r="G59" i="6" l="1"/>
  <c r="G75" i="6"/>
  <c r="F65" i="6"/>
  <c r="C65" i="6"/>
  <c r="E65" i="6"/>
  <c r="C41" i="6"/>
  <c r="F41" i="6"/>
  <c r="D41" i="6"/>
  <c r="G28" i="6"/>
  <c r="B41" i="6"/>
  <c r="B65" i="6"/>
  <c r="G54" i="6"/>
  <c r="D65" i="6"/>
  <c r="E41" i="6"/>
  <c r="G45" i="6"/>
  <c r="G16" i="6"/>
  <c r="G37" i="6"/>
  <c r="F70" i="6" l="1"/>
  <c r="G65" i="6"/>
  <c r="C70" i="6"/>
  <c r="E70" i="6"/>
  <c r="D70" i="6"/>
  <c r="G41" i="6"/>
  <c r="G42" i="6" s="1"/>
  <c r="B70" i="6"/>
  <c r="G70" i="6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<sst xmlns="http://schemas.openxmlformats.org/spreadsheetml/2006/main" count="253" uniqueCount="186">
  <si>
    <t>(PESOS)</t>
  </si>
  <si>
    <t>Devengado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</si>
  <si>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</si>
  <si>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</si>
  <si>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</si>
  <si>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</si>
  <si>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</si>
  <si>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</si>
  <si>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</si>
  <si>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</si>
  <si>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</si>
  <si>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</si>
  <si>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</si>
  <si>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</si>
  <si>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</si>
  <si>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</si>
  <si>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</si>
  <si>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</si>
  <si>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</si>
  <si>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</si>
  <si>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</si>
  <si>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</si>
  <si>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</si>
  <si>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</si>
  <si>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</si>
  <si>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</si>
  <si>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</si>
  <si>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</si>
  <si>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</si>
  <si>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</si>
  <si>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</si>
  <si>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</si>
  <si>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</si>
  <si>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</si>
  <si>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</si>
  <si>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</si>
  <si>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</si>
  <si>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</si>
  <si>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</si>
  <si>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</si>
  <si>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</si>
  <si>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</si>
  <si>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</si>
  <si>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</si>
  <si>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</si>
  <si>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</si>
  <si>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</si>
  <si>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</si>
  <si>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</si>
  <si>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</si>
  <si>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</si>
  <si>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</si>
  <si>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</si>
  <si>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</si>
  <si>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</si>
  <si>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</si>
  <si>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</si>
  <si>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</si>
  <si>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</si>
  <si>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</si>
  <si>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</si>
  <si>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</si>
  <si>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</si>
  <si>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</si>
  <si>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</si>
  <si>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</si>
  <si>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</si>
  <si>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</si>
  <si>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</si>
  <si>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</si>
  <si>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</si>
  <si>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</si>
  <si>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</si>
  <si>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</si>
  <si>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</si>
  <si>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</si>
  <si>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</si>
  <si>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</si>
  <si>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</si>
  <si>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</si>
  <si>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</si>
  <si>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</si>
  <si>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</si>
  <si>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</si>
  <si>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</si>
  <si>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</si>
  <si>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</si>
  <si>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</si>
  <si>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</si>
  <si>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</si>
  <si>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</si>
  <si>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</si>
  <si>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</si>
  <si>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</si>
  <si>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</si>
  <si>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</si>
  <si>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</si>
  <si>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</si>
  <si>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</si>
  <si>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</si>
  <si>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</si>
  <si>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</si>
  <si>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</si>
  <si>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</si>
  <si>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</si>
  <si>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</si>
  <si>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</si>
  <si>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</si>
  <si>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</si>
  <si>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</si>
  <si>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</si>
  <si>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</si>
  <si>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</si>
  <si>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</si>
  <si>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</si>
  <si>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</si>
  <si>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</si>
  <si>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</si>
  <si>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</si>
  <si>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</si>
  <si>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</si>
  <si>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</si>
  <si>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</si>
  <si>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</si>
  <si>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</si>
  <si>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</si>
  <si>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</si>
  <si>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</si>
  <si>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</si>
  <si>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</si>
  <si>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</si>
  <si>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</si>
  <si>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</si>
  <si>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</si>
  <si>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</si>
  <si>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</si>
  <si>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</si>
  <si>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</si>
  <si>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</si>
  <si>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</si>
  <si>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</si>
  <si>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</si>
  <si>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</si>
  <si>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</si>
  <si>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</si>
  <si>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</si>
  <si>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</si>
  <si>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</si>
  <si>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</si>
  <si>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</si>
  <si>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</si>
  <si>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</si>
  <si>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</si>
  <si>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</si>
  <si>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</si>
  <si>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</si>
  <si>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</si>
  <si>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</si>
  <si>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</si>
  <si>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</si>
  <si>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</si>
  <si>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</si>
  <si>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</si>
  <si>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</si>
  <si>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</si>
  <si>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</si>
  <si>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</si>
  <si>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</si>
  <si>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</si>
  <si>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</si>
  <si>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</si>
  <si>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</si>
  <si>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</si>
  <si>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</si>
  <si>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</si>
  <si>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</si>
  <si>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</si>
  <si>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</si>
  <si>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</si>
  <si>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</si>
  <si>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</si>
  <si>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</si>
  <si>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</si>
  <si>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</si>
  <si>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1 de Enero al 30 de Septiembre de 2024 (b)</t>
  </si>
  <si>
    <t>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</si>
</sst>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8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7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4.5703125" bestFit="1" customWidth="1"/>
    <col min="9" max="9" width="16.7109375" bestFit="1" customWidth="1"/>
  </cols>
  <sheetData>
    <row r="1" spans="1:7" ht="40.9" customHeight="1" x14ac:dyDescent="0.25">
      <c r="A1" s="69" t="s">
        <v>2</v>
      </c>
      <c r="B1" s="70"/>
      <c r="C1" s="70"/>
      <c r="D1" s="70"/>
      <c r="E1" s="70"/>
      <c r="F1" s="70"/>
      <c r="G1" s="71"/>
    </row>
    <row r="2" spans="1:7" x14ac:dyDescent="0.25">
      <c r="A2" s="43" t="s">
        <v>185</v>
      </c>
      <c r="B2" s="44"/>
      <c r="C2" s="44"/>
      <c r="D2" s="44"/>
      <c r="E2" s="44"/>
      <c r="F2" s="44"/>
      <c r="G2" s="45"/>
    </row>
    <row r="3" spans="1:7" x14ac:dyDescent="0.25">
      <c r="A3" s="46" t="s">
        <v>3</v>
      </c>
      <c r="B3" s="47"/>
      <c r="C3" s="47"/>
      <c r="D3" s="47"/>
      <c r="E3" s="47"/>
      <c r="F3" s="47"/>
      <c r="G3" s="48"/>
    </row>
    <row r="4" spans="1:7" x14ac:dyDescent="0.25">
      <c r="A4" s="46" t="s">
        <v>184</v>
      </c>
      <c r="B4" s="47"/>
      <c r="C4" s="47"/>
      <c r="D4" s="47"/>
      <c r="E4" s="47"/>
      <c r="F4" s="47"/>
      <c r="G4" s="48"/>
    </row>
    <row r="5" spans="1:7" x14ac:dyDescent="0.25">
      <c r="A5" s="49" t="s">
        <v>0</v>
      </c>
      <c r="B5" s="50"/>
      <c r="C5" s="50"/>
      <c r="D5" s="50"/>
      <c r="E5" s="50"/>
      <c r="F5" s="50"/>
      <c r="G5" s="51"/>
    </row>
    <row r="6" spans="1:7" x14ac:dyDescent="0.25">
      <c r="A6" s="72" t="s">
        <v>4</v>
      </c>
      <c r="B6" s="74" t="s">
        <v>5</v>
      </c>
      <c r="C6" s="74"/>
      <c r="D6" s="74"/>
      <c r="E6" s="74"/>
      <c r="F6" s="74"/>
      <c r="G6" s="74" t="s">
        <v>6</v>
      </c>
    </row>
    <row r="7" spans="1:7" ht="30" x14ac:dyDescent="0.25">
      <c r="A7" s="73"/>
      <c r="B7" s="6" t="s">
        <v>7</v>
      </c>
      <c r="C7" s="3" t="s">
        <v>8</v>
      </c>
      <c r="D7" s="6" t="s">
        <v>9</v>
      </c>
      <c r="E7" s="6" t="s">
        <v>1</v>
      </c>
      <c r="F7" s="6" t="s">
        <v>10</v>
      </c>
      <c r="G7" s="74"/>
    </row>
    <row r="8" spans="1:7" x14ac:dyDescent="0.25">
      <c r="A8" s="7" t="s">
        <v>11</v>
      </c>
      <c r="B8" s="40"/>
      <c r="C8" s="40"/>
      <c r="D8" s="40"/>
      <c r="E8" s="40"/>
      <c r="F8" s="40"/>
      <c r="G8" s="40"/>
    </row>
    <row r="9" spans="1:7" x14ac:dyDescent="0.25">
      <c r="A9" s="19" t="s">
        <v>12</v>
      </c>
      <c r="B9" s="14">
        <v>1800363352.48</v>
      </c>
      <c r="C9" s="14">
        <v>91640849.060000002</v>
      </c>
      <c r="D9" s="14">
        <v>1892004201.54</v>
      </c>
      <c r="E9" s="14">
        <v>1636656920.9400001</v>
      </c>
      <c r="F9" s="14">
        <v>1636682950.4100001</v>
      </c>
      <c r="G9" s="14">
        <f>F9-B9</f>
        <v>-163680402.06999993</v>
      </c>
    </row>
    <row r="10" spans="1:7" x14ac:dyDescent="0.25">
      <c r="A10" s="19" t="s">
        <v>13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f>F10-B10</f>
        <v>0</v>
      </c>
    </row>
    <row r="11" spans="1:7" x14ac:dyDescent="0.25">
      <c r="A11" s="19" t="s">
        <v>14</v>
      </c>
      <c r="B11" s="14">
        <v>0</v>
      </c>
      <c r="C11" s="14">
        <v>47576.2</v>
      </c>
      <c r="D11" s="14">
        <v>47576.2</v>
      </c>
      <c r="E11" s="14">
        <v>58799.199999999997</v>
      </c>
      <c r="F11" s="14">
        <v>58799.199999999997</v>
      </c>
      <c r="G11" s="14">
        <f t="shared" ref="G11:G15" si="0">F11-B11</f>
        <v>58799.199999999997</v>
      </c>
    </row>
    <row r="12" spans="1:7" x14ac:dyDescent="0.25">
      <c r="A12" s="19" t="s">
        <v>15</v>
      </c>
      <c r="B12" s="14">
        <v>406480209.44999999</v>
      </c>
      <c r="C12" s="14">
        <v>37093376.659999996</v>
      </c>
      <c r="D12" s="14">
        <v>443573586.11000001</v>
      </c>
      <c r="E12" s="14">
        <v>342705577.88</v>
      </c>
      <c r="F12" s="14">
        <v>342704503.95999998</v>
      </c>
      <c r="G12" s="14">
        <f t="shared" si="0"/>
        <v>-63775705.49000001</v>
      </c>
    </row>
    <row r="13" spans="1:7" x14ac:dyDescent="0.25">
      <c r="A13" s="19" t="s">
        <v>16</v>
      </c>
      <c r="B13" s="14">
        <v>236598869.75</v>
      </c>
      <c r="C13" s="14">
        <v>66669560.240000002</v>
      </c>
      <c r="D13" s="14">
        <v>303268429.99000001</v>
      </c>
      <c r="E13" s="14">
        <v>253497135.62</v>
      </c>
      <c r="F13" s="14">
        <v>253497351.62</v>
      </c>
      <c r="G13" s="14">
        <f t="shared" si="0"/>
        <v>16898481.870000005</v>
      </c>
    </row>
    <row r="14" spans="1:7" x14ac:dyDescent="0.25">
      <c r="A14" s="19" t="s">
        <v>17</v>
      </c>
      <c r="B14" s="14">
        <v>248728779.58000001</v>
      </c>
      <c r="C14" s="14">
        <v>76591922.530000001</v>
      </c>
      <c r="D14" s="14">
        <v>325320702.11000001</v>
      </c>
      <c r="E14" s="14">
        <v>242501802.50999999</v>
      </c>
      <c r="F14" s="14">
        <v>242824958.56999999</v>
      </c>
      <c r="G14" s="14">
        <f t="shared" si="0"/>
        <v>-5903821.0100000203</v>
      </c>
    </row>
    <row r="15" spans="1:7" x14ac:dyDescent="0.25">
      <c r="A15" s="19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f t="shared" si="0"/>
        <v>0</v>
      </c>
    </row>
    <row r="16" spans="1:7" x14ac:dyDescent="0.25">
      <c r="A16" s="41" t="s">
        <v>19</v>
      </c>
      <c r="B16" s="14">
        <f t="shared" ref="B16:G16" si="1">SUM(B17:B27)</f>
        <v>3677367671.1499996</v>
      </c>
      <c r="C16" s="14">
        <f t="shared" si="1"/>
        <v>0.01</v>
      </c>
      <c r="D16" s="14">
        <f t="shared" si="1"/>
        <v>3677367671.1599998</v>
      </c>
      <c r="E16" s="14">
        <f t="shared" si="1"/>
        <v>2921752975.5799999</v>
      </c>
      <c r="F16" s="14">
        <f t="shared" si="1"/>
        <v>2921752975.5799999</v>
      </c>
      <c r="G16" s="14">
        <f t="shared" si="1"/>
        <v>-755614695.57000029</v>
      </c>
    </row>
    <row r="17" spans="1:7" x14ac:dyDescent="0.25">
      <c r="A17" s="36" t="s">
        <v>20</v>
      </c>
      <c r="B17" s="14">
        <v>2646955918.96</v>
      </c>
      <c r="C17" s="14">
        <v>0</v>
      </c>
      <c r="D17" s="14">
        <v>2646955918.96</v>
      </c>
      <c r="E17" s="14">
        <v>2155414369.4899998</v>
      </c>
      <c r="F17" s="14">
        <v>2155414369.4899998</v>
      </c>
      <c r="G17" s="14">
        <f>F17-B17</f>
        <v>-491541549.47000027</v>
      </c>
    </row>
    <row r="18" spans="1:7" x14ac:dyDescent="0.25">
      <c r="A18" s="36" t="s">
        <v>21</v>
      </c>
      <c r="B18" s="14">
        <v>241981576.93000001</v>
      </c>
      <c r="C18" s="14">
        <v>0.01</v>
      </c>
      <c r="D18" s="14">
        <v>241981576.94</v>
      </c>
      <c r="E18" s="14">
        <v>233212055.44</v>
      </c>
      <c r="F18" s="14">
        <v>233212055.44</v>
      </c>
      <c r="G18" s="14">
        <f t="shared" ref="G18:G27" si="2">F18-B18</f>
        <v>-8769521.4900000095</v>
      </c>
    </row>
    <row r="19" spans="1:7" x14ac:dyDescent="0.25">
      <c r="A19" s="36" t="s">
        <v>22</v>
      </c>
      <c r="B19" s="14">
        <v>275189240.69999999</v>
      </c>
      <c r="C19" s="14">
        <v>0</v>
      </c>
      <c r="D19" s="14">
        <v>275189240.69999999</v>
      </c>
      <c r="E19" s="14">
        <v>164142891.24000001</v>
      </c>
      <c r="F19" s="14">
        <v>164142891.24000001</v>
      </c>
      <c r="G19" s="14">
        <f t="shared" si="2"/>
        <v>-111046349.45999998</v>
      </c>
    </row>
    <row r="20" spans="1:7" x14ac:dyDescent="0.25">
      <c r="A20" s="36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si="2"/>
        <v>0</v>
      </c>
    </row>
    <row r="21" spans="1:7" x14ac:dyDescent="0.25">
      <c r="A21" s="36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2"/>
        <v>0</v>
      </c>
    </row>
    <row r="22" spans="1:7" x14ac:dyDescent="0.25">
      <c r="A22" s="36" t="s">
        <v>25</v>
      </c>
      <c r="B22" s="14">
        <v>18118743.440000001</v>
      </c>
      <c r="C22" s="14">
        <v>0</v>
      </c>
      <c r="D22" s="14">
        <v>18118743.440000001</v>
      </c>
      <c r="E22" s="14">
        <v>14956779.390000001</v>
      </c>
      <c r="F22" s="14">
        <v>14956779.390000001</v>
      </c>
      <c r="G22" s="14">
        <f t="shared" si="2"/>
        <v>-3161964.0500000007</v>
      </c>
    </row>
    <row r="23" spans="1:7" x14ac:dyDescent="0.25">
      <c r="A23" s="36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2"/>
        <v>0</v>
      </c>
    </row>
    <row r="24" spans="1:7" x14ac:dyDescent="0.25">
      <c r="A24" s="36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2"/>
        <v>0</v>
      </c>
    </row>
    <row r="25" spans="1:7" x14ac:dyDescent="0.25">
      <c r="A25" s="36" t="s">
        <v>28</v>
      </c>
      <c r="B25" s="14">
        <v>44062725.340000004</v>
      </c>
      <c r="C25" s="14">
        <v>0.01</v>
      </c>
      <c r="D25" s="14">
        <v>44062725.350000001</v>
      </c>
      <c r="E25" s="14">
        <v>35452883.149999999</v>
      </c>
      <c r="F25" s="14">
        <v>35452883.149999999</v>
      </c>
      <c r="G25" s="14">
        <f t="shared" si="2"/>
        <v>-8609842.1900000051</v>
      </c>
    </row>
    <row r="26" spans="1:7" x14ac:dyDescent="0.25">
      <c r="A26" s="36" t="s">
        <v>29</v>
      </c>
      <c r="B26" s="14">
        <v>451059465.77999997</v>
      </c>
      <c r="C26" s="14">
        <v>-0.01</v>
      </c>
      <c r="D26" s="14">
        <v>451059465.76999998</v>
      </c>
      <c r="E26" s="14">
        <v>345653998</v>
      </c>
      <c r="F26" s="14">
        <v>345653998</v>
      </c>
      <c r="G26" s="14">
        <f t="shared" si="2"/>
        <v>-105405467.77999997</v>
      </c>
    </row>
    <row r="27" spans="1:7" x14ac:dyDescent="0.25">
      <c r="A27" s="36" t="s">
        <v>30</v>
      </c>
      <c r="B27" s="14">
        <v>0</v>
      </c>
      <c r="C27" s="14">
        <v>0</v>
      </c>
      <c r="D27" s="14">
        <v>0</v>
      </c>
      <c r="E27" s="14">
        <v>-27080001.129999999</v>
      </c>
      <c r="F27" s="14">
        <v>-27080001.129999999</v>
      </c>
      <c r="G27" s="14">
        <f t="shared" si="2"/>
        <v>-27080001.129999999</v>
      </c>
    </row>
    <row r="28" spans="1:7" x14ac:dyDescent="0.25">
      <c r="A28" s="19" t="s">
        <v>31</v>
      </c>
      <c r="B28" s="14">
        <f t="shared" ref="B28:G28" si="3">SUM(B29:B33)</f>
        <v>63788759.340000004</v>
      </c>
      <c r="C28" s="14">
        <f t="shared" si="3"/>
        <v>0</v>
      </c>
      <c r="D28" s="14">
        <f t="shared" si="3"/>
        <v>63788759.340000004</v>
      </c>
      <c r="E28" s="14">
        <f t="shared" si="3"/>
        <v>46521851.659999996</v>
      </c>
      <c r="F28" s="14">
        <f t="shared" si="3"/>
        <v>46521851.659999996</v>
      </c>
      <c r="G28" s="14">
        <f t="shared" si="3"/>
        <v>-17266907.680000003</v>
      </c>
    </row>
    <row r="29" spans="1:7" x14ac:dyDescent="0.25">
      <c r="A29" s="36" t="s">
        <v>32</v>
      </c>
      <c r="B29" s="14">
        <v>0</v>
      </c>
      <c r="C29" s="14">
        <v>0</v>
      </c>
      <c r="D29" s="14">
        <v>0</v>
      </c>
      <c r="E29" s="14">
        <v>104825.08</v>
      </c>
      <c r="F29" s="14">
        <v>104825.08</v>
      </c>
      <c r="G29" s="14">
        <f>F29-B29</f>
        <v>104825.08</v>
      </c>
    </row>
    <row r="30" spans="1:7" x14ac:dyDescent="0.25">
      <c r="A30" s="36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4" si="4">F30-B30</f>
        <v>0</v>
      </c>
    </row>
    <row r="31" spans="1:7" x14ac:dyDescent="0.25">
      <c r="A31" s="36" t="s">
        <v>34</v>
      </c>
      <c r="B31" s="14">
        <v>52532713.530000001</v>
      </c>
      <c r="C31" s="14">
        <v>0</v>
      </c>
      <c r="D31" s="14">
        <v>52532713.530000001</v>
      </c>
      <c r="E31" s="14">
        <v>38628981.899999999</v>
      </c>
      <c r="F31" s="14">
        <v>38628981.899999999</v>
      </c>
      <c r="G31" s="14">
        <f t="shared" si="4"/>
        <v>-13903731.630000003</v>
      </c>
    </row>
    <row r="32" spans="1:7" x14ac:dyDescent="0.25">
      <c r="A32" s="36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4"/>
        <v>0</v>
      </c>
    </row>
    <row r="33" spans="1:7" ht="14.45" customHeight="1" x14ac:dyDescent="0.25">
      <c r="A33" s="36" t="s">
        <v>36</v>
      </c>
      <c r="B33" s="14">
        <v>11256045.810000001</v>
      </c>
      <c r="C33" s="14">
        <v>0</v>
      </c>
      <c r="D33" s="14">
        <v>11256045.810000001</v>
      </c>
      <c r="E33" s="14">
        <v>7788044.6799999997</v>
      </c>
      <c r="F33" s="14">
        <v>7788044.6799999997</v>
      </c>
      <c r="G33" s="14">
        <f t="shared" si="4"/>
        <v>-3468001.1300000008</v>
      </c>
    </row>
    <row r="34" spans="1:7" ht="14.45" customHeight="1" x14ac:dyDescent="0.25">
      <c r="A34" s="19" t="s">
        <v>37</v>
      </c>
      <c r="B34" s="14">
        <v>8567229.3200000003</v>
      </c>
      <c r="C34" s="14">
        <v>70549643.840000004</v>
      </c>
      <c r="D34" s="14">
        <v>79116873.159999996</v>
      </c>
      <c r="E34" s="14">
        <v>81275194.370000005</v>
      </c>
      <c r="F34" s="14">
        <v>81275194.370000005</v>
      </c>
      <c r="G34" s="14">
        <f t="shared" si="4"/>
        <v>72707965.050000012</v>
      </c>
    </row>
    <row r="35" spans="1:7" ht="14.45" customHeight="1" x14ac:dyDescent="0.25">
      <c r="A35" s="19" t="s">
        <v>38</v>
      </c>
      <c r="B35" s="14">
        <f t="shared" ref="B35:G35" si="5">B36</f>
        <v>0</v>
      </c>
      <c r="C35" s="14">
        <f t="shared" si="5"/>
        <v>0</v>
      </c>
      <c r="D35" s="14">
        <f t="shared" si="5"/>
        <v>0</v>
      </c>
      <c r="E35" s="14">
        <f t="shared" si="5"/>
        <v>0</v>
      </c>
      <c r="F35" s="14">
        <f t="shared" si="5"/>
        <v>0</v>
      </c>
      <c r="G35" s="14">
        <f t="shared" si="5"/>
        <v>0</v>
      </c>
    </row>
    <row r="36" spans="1:7" ht="14.45" customHeight="1" x14ac:dyDescent="0.25">
      <c r="A36" s="36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>F36-B36</f>
        <v>0</v>
      </c>
    </row>
    <row r="37" spans="1:7" ht="14.45" customHeight="1" x14ac:dyDescent="0.25">
      <c r="A37" s="19" t="s">
        <v>40</v>
      </c>
      <c r="B37" s="14">
        <f t="shared" ref="B37:G37" si="6">B38+B39</f>
        <v>0</v>
      </c>
      <c r="C37" s="14">
        <f t="shared" si="6"/>
        <v>0</v>
      </c>
      <c r="D37" s="14">
        <f t="shared" si="6"/>
        <v>0</v>
      </c>
      <c r="E37" s="14">
        <f t="shared" si="6"/>
        <v>0</v>
      </c>
      <c r="F37" s="14">
        <f t="shared" si="6"/>
        <v>0</v>
      </c>
      <c r="G37" s="14">
        <f t="shared" si="6"/>
        <v>0</v>
      </c>
    </row>
    <row r="38" spans="1:7" x14ac:dyDescent="0.25">
      <c r="A38" s="36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f>F38-B38</f>
        <v>0</v>
      </c>
    </row>
    <row r="39" spans="1:7" x14ac:dyDescent="0.25">
      <c r="A39" s="36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F39-B39</f>
        <v>0</v>
      </c>
    </row>
    <row r="40" spans="1:7" x14ac:dyDescent="0.25">
      <c r="A40" s="13"/>
      <c r="B40" s="14"/>
      <c r="C40" s="14"/>
      <c r="D40" s="14"/>
      <c r="E40" s="14"/>
      <c r="F40" s="14"/>
      <c r="G40" s="14"/>
    </row>
    <row r="41" spans="1:7" x14ac:dyDescent="0.25">
      <c r="A41" s="1" t="s">
        <v>43</v>
      </c>
      <c r="B41" s="2">
        <f t="shared" ref="B41:G41" si="7">SUM(B9,B10,B11,B12,B13,B14,B15,B16,B28,B34,B35,B37)</f>
        <v>6441894871.0699997</v>
      </c>
      <c r="C41" s="2">
        <f t="shared" si="7"/>
        <v>342592928.53999996</v>
      </c>
      <c r="D41" s="2">
        <f t="shared" si="7"/>
        <v>6784487799.6100006</v>
      </c>
      <c r="E41" s="2">
        <f t="shared" si="7"/>
        <v>5524970257.7599993</v>
      </c>
      <c r="F41" s="2">
        <f t="shared" si="7"/>
        <v>5525318585.3699999</v>
      </c>
      <c r="G41" s="2">
        <f t="shared" si="7"/>
        <v>-916576285.70000029</v>
      </c>
    </row>
    <row r="42" spans="1:7" x14ac:dyDescent="0.25">
      <c r="A42" s="1" t="s">
        <v>44</v>
      </c>
      <c r="B42" s="42"/>
      <c r="C42" s="42"/>
      <c r="D42" s="42"/>
      <c r="E42" s="42"/>
      <c r="F42" s="42"/>
      <c r="G42" s="2">
        <f>IF(G41&gt;0,G41,0)</f>
        <v>0</v>
      </c>
    </row>
    <row r="43" spans="1:7" x14ac:dyDescent="0.25">
      <c r="A43" s="13"/>
      <c r="B43" s="15"/>
      <c r="C43" s="15"/>
      <c r="D43" s="15"/>
      <c r="E43" s="15"/>
      <c r="F43" s="15"/>
      <c r="G43" s="15"/>
    </row>
    <row r="44" spans="1:7" x14ac:dyDescent="0.25">
      <c r="A44" s="1" t="s">
        <v>45</v>
      </c>
      <c r="B44" s="15"/>
      <c r="C44" s="15"/>
      <c r="D44" s="15"/>
      <c r="E44" s="15"/>
      <c r="F44" s="15"/>
      <c r="G44" s="15"/>
    </row>
    <row r="45" spans="1:7" x14ac:dyDescent="0.25">
      <c r="A45" s="19" t="s">
        <v>46</v>
      </c>
      <c r="B45" s="14">
        <f t="shared" ref="B45:G45" si="8">SUM(B46:B53)</f>
        <v>2177774426.9700003</v>
      </c>
      <c r="C45" s="14">
        <f t="shared" si="8"/>
        <v>-56284695</v>
      </c>
      <c r="D45" s="14">
        <f t="shared" si="8"/>
        <v>2121489731.9699998</v>
      </c>
      <c r="E45" s="14">
        <f t="shared" si="8"/>
        <v>1666961074.6500001</v>
      </c>
      <c r="F45" s="14">
        <f t="shared" si="8"/>
        <v>1666961074.6500001</v>
      </c>
      <c r="G45" s="14">
        <f t="shared" si="8"/>
        <v>-510813352.32000011</v>
      </c>
    </row>
    <row r="46" spans="1:7" x14ac:dyDescent="0.25">
      <c r="A46" s="37" t="s">
        <v>47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>F46-B46</f>
        <v>0</v>
      </c>
    </row>
    <row r="47" spans="1:7" x14ac:dyDescent="0.25">
      <c r="A47" s="37" t="s">
        <v>48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ref="G47:G52" si="9">F47-B47</f>
        <v>0</v>
      </c>
    </row>
    <row r="48" spans="1:7" x14ac:dyDescent="0.25">
      <c r="A48" s="37" t="s">
        <v>49</v>
      </c>
      <c r="B48" s="14">
        <v>600594617.07000005</v>
      </c>
      <c r="C48" s="14">
        <v>-63050198.450000003</v>
      </c>
      <c r="D48" s="14">
        <v>537544418.62</v>
      </c>
      <c r="E48" s="14">
        <v>479119855.18000001</v>
      </c>
      <c r="F48" s="14">
        <v>479119855.18000001</v>
      </c>
      <c r="G48" s="14">
        <f t="shared" si="9"/>
        <v>-121474761.89000005</v>
      </c>
    </row>
    <row r="49" spans="1:7" ht="30" x14ac:dyDescent="0.25">
      <c r="A49" s="37" t="s">
        <v>50</v>
      </c>
      <c r="B49" s="14">
        <v>1577179809.9000001</v>
      </c>
      <c r="C49" s="14">
        <v>6765503.4500000002</v>
      </c>
      <c r="D49" s="14">
        <v>1583945313.3499999</v>
      </c>
      <c r="E49" s="14">
        <v>1187841219.47</v>
      </c>
      <c r="F49" s="14">
        <v>1187841219.47</v>
      </c>
      <c r="G49" s="14">
        <f t="shared" si="9"/>
        <v>-389338590.43000007</v>
      </c>
    </row>
    <row r="50" spans="1:7" x14ac:dyDescent="0.25">
      <c r="A50" s="37" t="s">
        <v>51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si="9"/>
        <v>0</v>
      </c>
    </row>
    <row r="51" spans="1:7" x14ac:dyDescent="0.25">
      <c r="A51" s="37" t="s">
        <v>52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9"/>
        <v>0</v>
      </c>
    </row>
    <row r="52" spans="1:7" ht="30" x14ac:dyDescent="0.25">
      <c r="A52" s="38" t="s">
        <v>53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9"/>
        <v>0</v>
      </c>
    </row>
    <row r="53" spans="1:7" x14ac:dyDescent="0.25">
      <c r="A53" s="36" t="s">
        <v>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>F53-B53</f>
        <v>0</v>
      </c>
    </row>
    <row r="54" spans="1:7" x14ac:dyDescent="0.25">
      <c r="A54" s="19" t="s">
        <v>55</v>
      </c>
      <c r="B54" s="14">
        <f t="shared" ref="B54:G54" si="10">SUM(B55:B58)</f>
        <v>500000</v>
      </c>
      <c r="C54" s="14">
        <f t="shared" si="10"/>
        <v>0</v>
      </c>
      <c r="D54" s="14">
        <f t="shared" si="10"/>
        <v>500000</v>
      </c>
      <c r="E54" s="14">
        <f t="shared" si="10"/>
        <v>0</v>
      </c>
      <c r="F54" s="14">
        <f t="shared" si="10"/>
        <v>0</v>
      </c>
      <c r="G54" s="14">
        <f t="shared" si="10"/>
        <v>-500000</v>
      </c>
    </row>
    <row r="55" spans="1:7" x14ac:dyDescent="0.25">
      <c r="A55" s="38" t="s">
        <v>56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>F55-B55</f>
        <v>0</v>
      </c>
    </row>
    <row r="56" spans="1:7" x14ac:dyDescent="0.25">
      <c r="A56" s="37" t="s">
        <v>57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ref="G56:G58" si="11">F56-B56</f>
        <v>0</v>
      </c>
    </row>
    <row r="57" spans="1:7" x14ac:dyDescent="0.25">
      <c r="A57" s="37" t="s">
        <v>58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1"/>
        <v>0</v>
      </c>
    </row>
    <row r="58" spans="1:7" x14ac:dyDescent="0.25">
      <c r="A58" s="38" t="s">
        <v>59</v>
      </c>
      <c r="B58" s="14">
        <v>500000</v>
      </c>
      <c r="C58" s="14">
        <v>0</v>
      </c>
      <c r="D58" s="14">
        <v>500000</v>
      </c>
      <c r="E58" s="14">
        <v>0</v>
      </c>
      <c r="F58" s="14">
        <v>0</v>
      </c>
      <c r="G58" s="14">
        <f t="shared" si="11"/>
        <v>-500000</v>
      </c>
    </row>
    <row r="59" spans="1:7" x14ac:dyDescent="0.25">
      <c r="A59" s="19" t="s">
        <v>60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 t="shared" ref="G59" si="12">SUM(G60:G61)</f>
        <v>0</v>
      </c>
    </row>
    <row r="60" spans="1:7" x14ac:dyDescent="0.25">
      <c r="A60" s="37" t="s">
        <v>61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>F60-B60</f>
        <v>0</v>
      </c>
    </row>
    <row r="61" spans="1:7" x14ac:dyDescent="0.25">
      <c r="A61" s="37" t="s">
        <v>62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ref="G61:G63" si="13">F61-B61</f>
        <v>0</v>
      </c>
    </row>
    <row r="62" spans="1:7" x14ac:dyDescent="0.25">
      <c r="A62" s="19" t="s">
        <v>63</v>
      </c>
      <c r="B62" s="14">
        <v>50000000</v>
      </c>
      <c r="C62" s="14">
        <v>144965546.58000001</v>
      </c>
      <c r="D62" s="14">
        <v>194965546.58000001</v>
      </c>
      <c r="E62" s="14">
        <v>69988034.370000005</v>
      </c>
      <c r="F62" s="14">
        <v>69988034.370000005</v>
      </c>
      <c r="G62" s="14">
        <f t="shared" si="13"/>
        <v>19988034.370000005</v>
      </c>
    </row>
    <row r="63" spans="1:7" x14ac:dyDescent="0.25">
      <c r="A63" s="19" t="s">
        <v>64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 t="shared" si="13"/>
        <v>0</v>
      </c>
    </row>
    <row r="64" spans="1:7" x14ac:dyDescent="0.25">
      <c r="A64" s="13"/>
      <c r="B64" s="15"/>
      <c r="C64" s="15"/>
      <c r="D64" s="15"/>
      <c r="E64" s="15"/>
      <c r="F64" s="15"/>
      <c r="G64" s="15"/>
    </row>
    <row r="65" spans="1:9" x14ac:dyDescent="0.25">
      <c r="A65" s="1" t="s">
        <v>65</v>
      </c>
      <c r="B65" s="2">
        <f t="shared" ref="B65:G65" si="14">B45+B54+B59+B62+B63</f>
        <v>2228274426.9700003</v>
      </c>
      <c r="C65" s="2">
        <f t="shared" si="14"/>
        <v>88680851.580000013</v>
      </c>
      <c r="D65" s="2">
        <f t="shared" si="14"/>
        <v>2316955278.5499997</v>
      </c>
      <c r="E65" s="2">
        <f t="shared" si="14"/>
        <v>1736949109.02</v>
      </c>
      <c r="F65" s="2">
        <f t="shared" si="14"/>
        <v>1736949109.02</v>
      </c>
      <c r="G65" s="2">
        <f t="shared" si="14"/>
        <v>-491325317.95000011</v>
      </c>
    </row>
    <row r="66" spans="1:9" x14ac:dyDescent="0.25">
      <c r="A66" s="13"/>
      <c r="B66" s="15"/>
      <c r="C66" s="15"/>
      <c r="D66" s="15"/>
      <c r="E66" s="15"/>
      <c r="F66" s="15"/>
      <c r="G66" s="15"/>
    </row>
    <row r="67" spans="1:9" x14ac:dyDescent="0.25">
      <c r="A67" s="1" t="s">
        <v>66</v>
      </c>
      <c r="B67" s="2">
        <f t="shared" ref="B67:G67" si="15">B68</f>
        <v>0</v>
      </c>
      <c r="C67" s="2">
        <f t="shared" si="15"/>
        <v>3257099252</v>
      </c>
      <c r="D67" s="2">
        <f t="shared" si="15"/>
        <v>3257099252</v>
      </c>
      <c r="E67" s="2">
        <f t="shared" si="15"/>
        <v>524187279.00999999</v>
      </c>
      <c r="F67" s="2">
        <f t="shared" si="15"/>
        <v>524187279.00999999</v>
      </c>
      <c r="G67" s="2">
        <f t="shared" si="15"/>
        <v>524187279.00999999</v>
      </c>
    </row>
    <row r="68" spans="1:9" x14ac:dyDescent="0.25">
      <c r="A68" s="19" t="s">
        <v>67</v>
      </c>
      <c r="B68" s="14">
        <v>0</v>
      </c>
      <c r="C68" s="14">
        <v>3257099252</v>
      </c>
      <c r="D68" s="14">
        <v>3257099252</v>
      </c>
      <c r="E68" s="14">
        <v>524187279.00999999</v>
      </c>
      <c r="F68" s="14">
        <v>524187279.00999999</v>
      </c>
      <c r="G68" s="14">
        <f>F68-B68</f>
        <v>524187279.00999999</v>
      </c>
      <c r="H68" s="68"/>
      <c r="I68" s="68"/>
    </row>
    <row r="69" spans="1:9" x14ac:dyDescent="0.25">
      <c r="A69" s="13"/>
      <c r="B69" s="15"/>
      <c r="C69" s="15"/>
      <c r="D69" s="15"/>
      <c r="E69" s="15"/>
      <c r="F69" s="15"/>
      <c r="G69" s="15"/>
    </row>
    <row r="70" spans="1:9" x14ac:dyDescent="0.25">
      <c r="A70" s="1" t="s">
        <v>68</v>
      </c>
      <c r="B70" s="2">
        <f t="shared" ref="B70:G70" si="16">B41+B65+B67</f>
        <v>8670169298.0400009</v>
      </c>
      <c r="C70" s="2">
        <f t="shared" si="16"/>
        <v>3688373032.1199999</v>
      </c>
      <c r="D70" s="2">
        <f t="shared" si="16"/>
        <v>12358542330.16</v>
      </c>
      <c r="E70" s="2">
        <f t="shared" si="16"/>
        <v>7786106645.789999</v>
      </c>
      <c r="F70" s="2">
        <f t="shared" si="16"/>
        <v>7786454973.3999996</v>
      </c>
      <c r="G70" s="2">
        <f t="shared" si="16"/>
        <v>-883714324.64000034</v>
      </c>
    </row>
    <row r="71" spans="1:9" x14ac:dyDescent="0.25">
      <c r="A71" s="13"/>
      <c r="B71" s="15"/>
      <c r="C71" s="15"/>
      <c r="D71" s="15"/>
      <c r="E71" s="15"/>
      <c r="F71" s="15"/>
      <c r="G71" s="15"/>
    </row>
    <row r="72" spans="1:9" x14ac:dyDescent="0.25">
      <c r="A72" s="1" t="s">
        <v>69</v>
      </c>
      <c r="B72" s="15"/>
      <c r="C72" s="15"/>
      <c r="D72" s="15"/>
      <c r="E72" s="15"/>
      <c r="F72" s="15"/>
      <c r="G72" s="15"/>
    </row>
    <row r="73" spans="1:9" ht="30" x14ac:dyDescent="0.25">
      <c r="A73" s="28" t="s">
        <v>70</v>
      </c>
      <c r="B73" s="14">
        <v>0</v>
      </c>
      <c r="C73" s="14">
        <v>3060757409.29</v>
      </c>
      <c r="D73" s="14">
        <v>3060757409.29</v>
      </c>
      <c r="E73" s="14">
        <v>524187279.00999999</v>
      </c>
      <c r="F73" s="14">
        <v>524187279.00999999</v>
      </c>
      <c r="G73" s="14">
        <f>F73-B73</f>
        <v>524187279.00999999</v>
      </c>
    </row>
    <row r="74" spans="1:9" ht="30" x14ac:dyDescent="0.25">
      <c r="A74" s="28" t="s">
        <v>71</v>
      </c>
      <c r="B74" s="14">
        <v>0</v>
      </c>
      <c r="C74" s="14">
        <v>196341842.71000001</v>
      </c>
      <c r="D74" s="14">
        <v>196341842.71000001</v>
      </c>
      <c r="E74" s="14">
        <v>0</v>
      </c>
      <c r="F74" s="14">
        <v>0</v>
      </c>
      <c r="G74" s="14">
        <f>F74-B74</f>
        <v>0</v>
      </c>
    </row>
    <row r="75" spans="1:9" x14ac:dyDescent="0.25">
      <c r="A75" s="5" t="s">
        <v>72</v>
      </c>
      <c r="B75" s="2">
        <f t="shared" ref="B75:G75" si="17">B73+B74</f>
        <v>0</v>
      </c>
      <c r="C75" s="2">
        <f t="shared" si="17"/>
        <v>3257099252</v>
      </c>
      <c r="D75" s="2">
        <f t="shared" si="17"/>
        <v>3257099252</v>
      </c>
      <c r="E75" s="2">
        <f t="shared" si="17"/>
        <v>524187279.00999999</v>
      </c>
      <c r="F75" s="2">
        <f t="shared" si="17"/>
        <v>524187279.00999999</v>
      </c>
      <c r="G75" s="2">
        <f t="shared" si="17"/>
        <v>524187279.00999999</v>
      </c>
    </row>
    <row r="76" spans="1:9" x14ac:dyDescent="0.25">
      <c r="A76" s="17"/>
      <c r="B76" s="39"/>
      <c r="C76" s="39"/>
      <c r="D76" s="39"/>
      <c r="E76" s="39"/>
      <c r="F76" s="39"/>
      <c r="G76" s="39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G9:G15 G60:G76 G55:G58 G38:G53 B54:F54 B64:F67 B69:F72 B75:F75" unlockedFormula="1"/>
    <ignoredError sqref="B28:F28" formulaRange="1" unlockedFormula="1"/>
    <ignoredError sqref="G59 G54 G16:G37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8" t="s">
        <v>73</v>
      </c>
      <c r="B1" s="78"/>
      <c r="C1" s="78"/>
      <c r="D1" s="78"/>
      <c r="E1" s="78"/>
      <c r="F1" s="78"/>
      <c r="G1" s="78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60" t="s">
        <v>74</v>
      </c>
      <c r="B3" s="61"/>
      <c r="C3" s="61"/>
      <c r="D3" s="61"/>
      <c r="E3" s="61"/>
      <c r="F3" s="61"/>
      <c r="G3" s="62"/>
    </row>
    <row r="4" spans="1:7" x14ac:dyDescent="0.25">
      <c r="A4" s="60" t="s">
        <v>0</v>
      </c>
      <c r="B4" s="61"/>
      <c r="C4" s="61"/>
      <c r="D4" s="61"/>
      <c r="E4" s="61"/>
      <c r="F4" s="61"/>
      <c r="G4" s="62"/>
    </row>
    <row r="5" spans="1:7" x14ac:dyDescent="0.25">
      <c r="A5" s="60" t="s">
        <v>75</v>
      </c>
      <c r="B5" s="61"/>
      <c r="C5" s="61"/>
      <c r="D5" s="61"/>
      <c r="E5" s="61"/>
      <c r="F5" s="61"/>
      <c r="G5" s="62"/>
    </row>
    <row r="6" spans="1:7" x14ac:dyDescent="0.25">
      <c r="A6" s="76" t="s">
        <v>76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83.25" customHeight="1" x14ac:dyDescent="0.25">
      <c r="A7" s="77"/>
      <c r="B7" s="31" t="s">
        <v>77</v>
      </c>
      <c r="C7" s="77"/>
      <c r="D7" s="77"/>
      <c r="E7" s="77"/>
      <c r="F7" s="77"/>
      <c r="G7" s="77"/>
    </row>
    <row r="8" spans="1:7" ht="30" x14ac:dyDescent="0.25">
      <c r="A8" s="32" t="s">
        <v>78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37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83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84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4" t="s">
        <v>85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86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87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63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64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88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4" t="s">
        <v>67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89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69</v>
      </c>
      <c r="B34" s="4"/>
      <c r="C34" s="4"/>
      <c r="D34" s="4"/>
      <c r="E34" s="4"/>
      <c r="F34" s="4"/>
      <c r="G34" s="4"/>
    </row>
    <row r="35" spans="1:7" ht="45" customHeight="1" x14ac:dyDescent="0.25">
      <c r="A35" s="34" t="s">
        <v>90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71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91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9" t="s">
        <v>92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93</v>
      </c>
      <c r="B3" s="47"/>
      <c r="C3" s="47"/>
      <c r="D3" s="47"/>
      <c r="E3" s="47"/>
      <c r="F3" s="47"/>
      <c r="G3" s="48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46" t="s">
        <v>75</v>
      </c>
      <c r="B5" s="47"/>
      <c r="C5" s="47"/>
      <c r="D5" s="47"/>
      <c r="E5" s="47"/>
      <c r="F5" s="47"/>
      <c r="G5" s="48"/>
    </row>
    <row r="6" spans="1:7" x14ac:dyDescent="0.25">
      <c r="A6" s="80" t="s">
        <v>94</v>
      </c>
      <c r="B6" s="9">
        <v>2022</v>
      </c>
      <c r="C6" s="76">
        <f>+B6+1</f>
        <v>2023</v>
      </c>
      <c r="D6" s="76">
        <f>+C6+1</f>
        <v>2024</v>
      </c>
      <c r="E6" s="76">
        <f>+D6+1</f>
        <v>2025</v>
      </c>
      <c r="F6" s="76">
        <f>+E6+1</f>
        <v>2026</v>
      </c>
      <c r="G6" s="76">
        <f>+F6+1</f>
        <v>2027</v>
      </c>
    </row>
    <row r="7" spans="1:7" ht="57.75" customHeight="1" x14ac:dyDescent="0.25">
      <c r="A7" s="81"/>
      <c r="B7" s="10" t="s">
        <v>77</v>
      </c>
      <c r="C7" s="77"/>
      <c r="D7" s="77"/>
      <c r="E7" s="77"/>
      <c r="F7" s="77"/>
      <c r="G7" s="77"/>
    </row>
    <row r="8" spans="1:7" x14ac:dyDescent="0.25">
      <c r="A8" s="7" t="s">
        <v>95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96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98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99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100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101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102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104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6"/>
      <c r="B18" s="13"/>
      <c r="C18" s="13"/>
      <c r="D18" s="13"/>
      <c r="E18" s="13"/>
      <c r="F18" s="13"/>
      <c r="G18" s="13"/>
    </row>
    <row r="19" spans="1:7" x14ac:dyDescent="0.25">
      <c r="A19" s="1" t="s">
        <v>105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19" t="s">
        <v>96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98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99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100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101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102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104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" t="s">
        <v>107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9" t="s">
        <v>108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109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3" t="s">
        <v>76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f>+F5+1</f>
        <v>2022</v>
      </c>
    </row>
    <row r="6" spans="1:7" ht="32.25" x14ac:dyDescent="0.25">
      <c r="A6" s="75"/>
      <c r="B6" s="85"/>
      <c r="C6" s="85"/>
      <c r="D6" s="85"/>
      <c r="E6" s="85"/>
      <c r="F6" s="85"/>
      <c r="G6" s="10" t="s">
        <v>110</v>
      </c>
    </row>
    <row r="7" spans="1:7" x14ac:dyDescent="0.25">
      <c r="A7" s="23" t="s">
        <v>78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111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112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113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114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115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116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117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118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119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120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121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122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84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4" t="s">
        <v>123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124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125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126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127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1" t="s">
        <v>88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19" t="s">
        <v>67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1" t="s">
        <v>128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1" t="s">
        <v>69</v>
      </c>
      <c r="B33" s="4"/>
      <c r="C33" s="4"/>
      <c r="D33" s="4"/>
      <c r="E33" s="4"/>
      <c r="F33" s="4"/>
      <c r="G33" s="4"/>
    </row>
    <row r="34" spans="1:7" ht="45" customHeight="1" x14ac:dyDescent="0.25">
      <c r="A34" s="28" t="s">
        <v>90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129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1" t="s">
        <v>130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82" t="s">
        <v>131</v>
      </c>
      <c r="B39" s="82"/>
      <c r="C39" s="82"/>
      <c r="D39" s="82"/>
      <c r="E39" s="82"/>
      <c r="F39" s="82"/>
      <c r="G39" s="82"/>
    </row>
    <row r="40" spans="1:7" x14ac:dyDescent="0.25">
      <c r="A40" s="82" t="s">
        <v>132</v>
      </c>
      <c r="B40" s="82"/>
      <c r="C40" s="82"/>
      <c r="D40" s="82"/>
      <c r="E40" s="82"/>
      <c r="F40" s="82"/>
      <c r="G40" s="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9" t="s">
        <v>133</v>
      </c>
      <c r="B1" s="79"/>
      <c r="C1" s="79"/>
      <c r="D1" s="79"/>
      <c r="E1" s="79"/>
      <c r="F1" s="79"/>
      <c r="G1" s="79"/>
    </row>
    <row r="2" spans="1:7" x14ac:dyDescent="0.25">
      <c r="A2" s="57" t="e">
        <f>#REF!</f>
        <v>#REF!</v>
      </c>
      <c r="B2" s="58"/>
      <c r="C2" s="58"/>
      <c r="D2" s="58"/>
      <c r="E2" s="58"/>
      <c r="F2" s="58"/>
      <c r="G2" s="59"/>
    </row>
    <row r="3" spans="1:7" x14ac:dyDescent="0.25">
      <c r="A3" s="46" t="s">
        <v>134</v>
      </c>
      <c r="B3" s="47"/>
      <c r="C3" s="47"/>
      <c r="D3" s="47"/>
      <c r="E3" s="47"/>
      <c r="F3" s="47"/>
      <c r="G3" s="48"/>
    </row>
    <row r="4" spans="1:7" x14ac:dyDescent="0.25">
      <c r="A4" s="49" t="s">
        <v>0</v>
      </c>
      <c r="B4" s="50"/>
      <c r="C4" s="50"/>
      <c r="D4" s="50"/>
      <c r="E4" s="50"/>
      <c r="F4" s="50"/>
      <c r="G4" s="51"/>
    </row>
    <row r="5" spans="1:7" x14ac:dyDescent="0.25">
      <c r="A5" s="86" t="s">
        <v>94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9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10" t="s">
        <v>135</v>
      </c>
    </row>
    <row r="7" spans="1:7" x14ac:dyDescent="0.25">
      <c r="A7" s="7" t="s">
        <v>95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96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97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98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99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100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101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102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103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104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1" t="s">
        <v>105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19" t="s">
        <v>96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97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98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99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100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101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102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106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104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" t="s">
        <v>136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82" t="s">
        <v>131</v>
      </c>
      <c r="B32" s="82"/>
      <c r="C32" s="82"/>
      <c r="D32" s="82"/>
      <c r="E32" s="82"/>
      <c r="F32" s="82"/>
      <c r="G32" s="82"/>
    </row>
    <row r="33" spans="1:7" x14ac:dyDescent="0.25">
      <c r="A33" s="82" t="s">
        <v>132</v>
      </c>
      <c r="B33" s="82"/>
      <c r="C33" s="82"/>
      <c r="D33" s="82"/>
      <c r="E33" s="82"/>
      <c r="F33" s="82"/>
      <c r="G33" s="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8" t="s">
        <v>137</v>
      </c>
      <c r="B1" s="88"/>
      <c r="C1" s="88"/>
      <c r="D1" s="88"/>
      <c r="E1" s="88"/>
      <c r="F1" s="88"/>
    </row>
    <row r="2" spans="1:6" ht="20.100000000000001" customHeight="1" x14ac:dyDescent="0.25">
      <c r="A2" s="43" t="e">
        <f>#REF!</f>
        <v>#REF!</v>
      </c>
      <c r="B2" s="63"/>
      <c r="C2" s="63"/>
      <c r="D2" s="63"/>
      <c r="E2" s="63"/>
      <c r="F2" s="64"/>
    </row>
    <row r="3" spans="1:6" ht="29.25" customHeight="1" x14ac:dyDescent="0.25">
      <c r="A3" s="65" t="s">
        <v>138</v>
      </c>
      <c r="B3" s="66"/>
      <c r="C3" s="66"/>
      <c r="D3" s="66"/>
      <c r="E3" s="66"/>
      <c r="F3" s="67"/>
    </row>
    <row r="4" spans="1:6" ht="35.25" customHeight="1" x14ac:dyDescent="0.25">
      <c r="A4" s="53"/>
      <c r="B4" s="53" t="s">
        <v>139</v>
      </c>
      <c r="C4" s="53" t="s">
        <v>140</v>
      </c>
      <c r="D4" s="53" t="s">
        <v>141</v>
      </c>
      <c r="E4" s="53" t="s">
        <v>142</v>
      </c>
      <c r="F4" s="53" t="s">
        <v>143</v>
      </c>
    </row>
    <row r="5" spans="1:6" ht="12.75" customHeight="1" x14ac:dyDescent="0.25">
      <c r="A5" s="5" t="s">
        <v>144</v>
      </c>
      <c r="B5" s="16"/>
      <c r="C5" s="16"/>
      <c r="D5" s="16"/>
      <c r="E5" s="16"/>
      <c r="F5" s="16"/>
    </row>
    <row r="6" spans="1:6" ht="30" x14ac:dyDescent="0.25">
      <c r="A6" s="20" t="s">
        <v>145</v>
      </c>
      <c r="B6" s="21"/>
      <c r="C6" s="21"/>
      <c r="D6" s="21"/>
      <c r="E6" s="21"/>
      <c r="F6" s="21"/>
    </row>
    <row r="7" spans="1:6" ht="15" x14ac:dyDescent="0.25">
      <c r="A7" s="20" t="s">
        <v>146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5" t="s">
        <v>147</v>
      </c>
      <c r="B9" s="13"/>
      <c r="C9" s="13"/>
      <c r="D9" s="13"/>
      <c r="E9" s="13"/>
      <c r="F9" s="13"/>
    </row>
    <row r="10" spans="1:6" ht="15" x14ac:dyDescent="0.25">
      <c r="A10" s="20" t="s">
        <v>148</v>
      </c>
      <c r="B10" s="21"/>
      <c r="C10" s="21"/>
      <c r="D10" s="21"/>
      <c r="E10" s="21"/>
      <c r="F10" s="21"/>
    </row>
    <row r="11" spans="1:6" ht="15" x14ac:dyDescent="0.25">
      <c r="A11" s="37" t="s">
        <v>149</v>
      </c>
      <c r="B11" s="21"/>
      <c r="C11" s="21"/>
      <c r="D11" s="21"/>
      <c r="E11" s="21"/>
      <c r="F11" s="21"/>
    </row>
    <row r="12" spans="1:6" ht="15" x14ac:dyDescent="0.25">
      <c r="A12" s="37" t="s">
        <v>150</v>
      </c>
      <c r="B12" s="21"/>
      <c r="C12" s="21"/>
      <c r="D12" s="21"/>
      <c r="E12" s="21"/>
      <c r="F12" s="21"/>
    </row>
    <row r="13" spans="1:6" ht="15" x14ac:dyDescent="0.25">
      <c r="A13" s="37" t="s">
        <v>151</v>
      </c>
      <c r="B13" s="21"/>
      <c r="C13" s="21"/>
      <c r="D13" s="21"/>
      <c r="E13" s="21"/>
      <c r="F13" s="21"/>
    </row>
    <row r="14" spans="1:6" ht="15" x14ac:dyDescent="0.25">
      <c r="A14" s="20" t="s">
        <v>152</v>
      </c>
      <c r="B14" s="21"/>
      <c r="C14" s="21"/>
      <c r="D14" s="21"/>
      <c r="E14" s="21"/>
      <c r="F14" s="21"/>
    </row>
    <row r="15" spans="1:6" ht="15" x14ac:dyDescent="0.25">
      <c r="A15" s="37" t="s">
        <v>149</v>
      </c>
      <c r="B15" s="21"/>
      <c r="C15" s="21"/>
      <c r="D15" s="21"/>
      <c r="E15" s="21"/>
      <c r="F15" s="21"/>
    </row>
    <row r="16" spans="1:6" ht="15" x14ac:dyDescent="0.25">
      <c r="A16" s="37" t="s">
        <v>150</v>
      </c>
      <c r="B16" s="21"/>
      <c r="C16" s="21"/>
      <c r="D16" s="21"/>
      <c r="E16" s="21"/>
      <c r="F16" s="21"/>
    </row>
    <row r="17" spans="1:6" ht="15" x14ac:dyDescent="0.25">
      <c r="A17" s="37" t="s">
        <v>151</v>
      </c>
      <c r="B17" s="21"/>
      <c r="C17" s="21"/>
      <c r="D17" s="21"/>
      <c r="E17" s="21"/>
      <c r="F17" s="21"/>
    </row>
    <row r="18" spans="1:6" ht="15" x14ac:dyDescent="0.25">
      <c r="A18" s="20" t="s">
        <v>153</v>
      </c>
      <c r="B18" s="54"/>
      <c r="C18" s="21"/>
      <c r="D18" s="21"/>
      <c r="E18" s="21"/>
      <c r="F18" s="21"/>
    </row>
    <row r="19" spans="1:6" ht="15" x14ac:dyDescent="0.25">
      <c r="A19" s="20" t="s">
        <v>154</v>
      </c>
      <c r="B19" s="21"/>
      <c r="C19" s="21"/>
      <c r="D19" s="21"/>
      <c r="E19" s="21"/>
      <c r="F19" s="21"/>
    </row>
    <row r="20" spans="1:6" ht="30" x14ac:dyDescent="0.25">
      <c r="A20" s="20" t="s">
        <v>155</v>
      </c>
      <c r="B20" s="55"/>
      <c r="C20" s="55"/>
      <c r="D20" s="55"/>
      <c r="E20" s="55"/>
      <c r="F20" s="55"/>
    </row>
    <row r="21" spans="1:6" ht="30" x14ac:dyDescent="0.25">
      <c r="A21" s="20" t="s">
        <v>156</v>
      </c>
      <c r="B21" s="55"/>
      <c r="C21" s="55"/>
      <c r="D21" s="55"/>
      <c r="E21" s="55"/>
      <c r="F21" s="55"/>
    </row>
    <row r="22" spans="1:6" ht="30" x14ac:dyDescent="0.25">
      <c r="A22" s="20" t="s">
        <v>157</v>
      </c>
      <c r="B22" s="55"/>
      <c r="C22" s="55"/>
      <c r="D22" s="55"/>
      <c r="E22" s="55"/>
      <c r="F22" s="55"/>
    </row>
    <row r="23" spans="1:6" ht="15" x14ac:dyDescent="0.25">
      <c r="A23" s="20" t="s">
        <v>158</v>
      </c>
      <c r="B23" s="55"/>
      <c r="C23" s="55"/>
      <c r="D23" s="55"/>
      <c r="E23" s="55"/>
      <c r="F23" s="55"/>
    </row>
    <row r="24" spans="1:6" ht="15" x14ac:dyDescent="0.25">
      <c r="A24" s="20" t="s">
        <v>159</v>
      </c>
      <c r="B24" s="56"/>
      <c r="C24" s="21"/>
      <c r="D24" s="21"/>
      <c r="E24" s="21"/>
      <c r="F24" s="21"/>
    </row>
    <row r="25" spans="1:6" ht="15" x14ac:dyDescent="0.25">
      <c r="A25" s="20" t="s">
        <v>160</v>
      </c>
      <c r="B25" s="56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5" t="s">
        <v>161</v>
      </c>
      <c r="B27" s="13"/>
      <c r="C27" s="13"/>
      <c r="D27" s="13"/>
      <c r="E27" s="13"/>
      <c r="F27" s="13"/>
    </row>
    <row r="28" spans="1:6" ht="15" x14ac:dyDescent="0.25">
      <c r="A28" s="20" t="s">
        <v>162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5" t="s">
        <v>163</v>
      </c>
      <c r="B30" s="13"/>
      <c r="C30" s="13"/>
      <c r="D30" s="13"/>
      <c r="E30" s="13"/>
      <c r="F30" s="13"/>
    </row>
    <row r="31" spans="1:6" ht="15" x14ac:dyDescent="0.25">
      <c r="A31" s="20" t="s">
        <v>148</v>
      </c>
      <c r="B31" s="21"/>
      <c r="C31" s="21"/>
      <c r="D31" s="21"/>
      <c r="E31" s="21"/>
      <c r="F31" s="21"/>
    </row>
    <row r="32" spans="1:6" ht="15" x14ac:dyDescent="0.25">
      <c r="A32" s="20" t="s">
        <v>152</v>
      </c>
      <c r="B32" s="21"/>
      <c r="C32" s="21"/>
      <c r="D32" s="21"/>
      <c r="E32" s="21"/>
      <c r="F32" s="21"/>
    </row>
    <row r="33" spans="1:6" ht="15" x14ac:dyDescent="0.25">
      <c r="A33" s="20" t="s">
        <v>164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5" t="s">
        <v>165</v>
      </c>
      <c r="B35" s="13"/>
      <c r="C35" s="13"/>
      <c r="D35" s="13"/>
      <c r="E35" s="13"/>
      <c r="F35" s="13"/>
    </row>
    <row r="36" spans="1:6" ht="15" x14ac:dyDescent="0.25">
      <c r="A36" s="20" t="s">
        <v>166</v>
      </c>
      <c r="B36" s="21"/>
      <c r="C36" s="21"/>
      <c r="D36" s="21"/>
      <c r="E36" s="21"/>
      <c r="F36" s="21"/>
    </row>
    <row r="37" spans="1:6" ht="15" x14ac:dyDescent="0.25">
      <c r="A37" s="20" t="s">
        <v>167</v>
      </c>
      <c r="B37" s="21"/>
      <c r="C37" s="21"/>
      <c r="D37" s="21"/>
      <c r="E37" s="21"/>
      <c r="F37" s="21"/>
    </row>
    <row r="38" spans="1:6" ht="15" x14ac:dyDescent="0.25">
      <c r="A38" s="20" t="s">
        <v>168</v>
      </c>
      <c r="B38" s="56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5" t="s">
        <v>169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5" t="s">
        <v>170</v>
      </c>
      <c r="B42" s="13"/>
      <c r="C42" s="13"/>
      <c r="D42" s="13"/>
      <c r="E42" s="13"/>
      <c r="F42" s="13"/>
    </row>
    <row r="43" spans="1:6" ht="15" x14ac:dyDescent="0.25">
      <c r="A43" s="20" t="s">
        <v>171</v>
      </c>
      <c r="B43" s="21"/>
      <c r="C43" s="21"/>
      <c r="D43" s="21"/>
      <c r="E43" s="21"/>
      <c r="F43" s="21"/>
    </row>
    <row r="44" spans="1:6" ht="15" x14ac:dyDescent="0.25">
      <c r="A44" s="20" t="s">
        <v>172</v>
      </c>
      <c r="B44" s="21"/>
      <c r="C44" s="21"/>
      <c r="D44" s="21"/>
      <c r="E44" s="21"/>
      <c r="F44" s="21"/>
    </row>
    <row r="45" spans="1:6" ht="15" x14ac:dyDescent="0.25">
      <c r="A45" s="20" t="s">
        <v>173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5" t="s">
        <v>174</v>
      </c>
      <c r="B47" s="13"/>
      <c r="C47" s="13"/>
      <c r="D47" s="13"/>
      <c r="E47" s="13"/>
      <c r="F47" s="13"/>
    </row>
    <row r="48" spans="1:6" ht="15" x14ac:dyDescent="0.25">
      <c r="A48" s="20" t="s">
        <v>172</v>
      </c>
      <c r="B48" s="55"/>
      <c r="C48" s="55"/>
      <c r="D48" s="55"/>
      <c r="E48" s="55"/>
      <c r="F48" s="55"/>
    </row>
    <row r="49" spans="1:6" ht="15" x14ac:dyDescent="0.25">
      <c r="A49" s="20" t="s">
        <v>173</v>
      </c>
      <c r="B49" s="55"/>
      <c r="C49" s="55"/>
      <c r="D49" s="55"/>
      <c r="E49" s="55"/>
      <c r="F49" s="55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5" t="s">
        <v>175</v>
      </c>
      <c r="B51" s="13"/>
      <c r="C51" s="13"/>
      <c r="D51" s="13"/>
      <c r="E51" s="13"/>
      <c r="F51" s="13"/>
    </row>
    <row r="52" spans="1:6" ht="15" x14ac:dyDescent="0.25">
      <c r="A52" s="20" t="s">
        <v>172</v>
      </c>
      <c r="B52" s="21"/>
      <c r="C52" s="21"/>
      <c r="D52" s="21"/>
      <c r="E52" s="21"/>
      <c r="F52" s="21"/>
    </row>
    <row r="53" spans="1:6" ht="15" x14ac:dyDescent="0.25">
      <c r="A53" s="20" t="s">
        <v>173</v>
      </c>
      <c r="B53" s="21"/>
      <c r="C53" s="21"/>
      <c r="D53" s="21"/>
      <c r="E53" s="21"/>
      <c r="F53" s="21"/>
    </row>
    <row r="54" spans="1:6" ht="15" x14ac:dyDescent="0.25">
      <c r="A54" s="20" t="s">
        <v>176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5" t="s">
        <v>177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172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173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5" t="s">
        <v>178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179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180</v>
      </c>
      <c r="B62" s="56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5" t="s">
        <v>181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182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183</v>
      </c>
      <c r="B66" s="21"/>
      <c r="C66" s="21"/>
      <c r="D66" s="21"/>
      <c r="E66" s="21"/>
      <c r="F66" s="21"/>
    </row>
    <row r="67" spans="1:6" ht="20.100000000000001" customHeight="1" x14ac:dyDescent="0.25">
      <c r="A67" s="52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5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2024-10-30T18:54:40Z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